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media/image17.jpg" ContentType="image/pn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shqv17\ProfileRedirection\a.hedayati\Desktop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_FilterDatabase" localSheetId="0" hidden="1">Sheet1!$A$2:$AC$20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N25" i="1"/>
  <c r="L24" i="1"/>
  <c r="M24" i="1" s="1"/>
  <c r="N24" i="1"/>
  <c r="L23" i="1"/>
  <c r="M23" i="1"/>
  <c r="N23" i="1"/>
  <c r="L22" i="1"/>
  <c r="M22" i="1" s="1"/>
  <c r="N22" i="1"/>
  <c r="L21" i="1" l="1"/>
  <c r="M21" i="1" s="1"/>
  <c r="N21" i="1"/>
  <c r="L17" i="1" l="1"/>
  <c r="L15" i="1"/>
  <c r="L11" i="1"/>
  <c r="L20" i="1"/>
  <c r="L5" i="1"/>
  <c r="L4" i="1"/>
  <c r="L6" i="1"/>
  <c r="L3" i="1"/>
  <c r="L18" i="1"/>
  <c r="L9" i="1"/>
  <c r="L10" i="1"/>
  <c r="M12" i="1" l="1"/>
  <c r="M16" i="1"/>
  <c r="N16" i="1"/>
  <c r="N12" i="1"/>
  <c r="M14" i="1"/>
  <c r="N14" i="1"/>
  <c r="M19" i="1"/>
  <c r="N19" i="1"/>
  <c r="M8" i="1"/>
  <c r="N8" i="1"/>
  <c r="M13" i="1"/>
  <c r="N13" i="1"/>
  <c r="M10" i="1"/>
  <c r="N10" i="1"/>
  <c r="M9" i="1"/>
  <c r="N9" i="1"/>
  <c r="M18" i="1"/>
  <c r="N18" i="1"/>
  <c r="M3" i="1"/>
  <c r="N3" i="1"/>
  <c r="M6" i="1"/>
  <c r="N6" i="1"/>
  <c r="M4" i="1"/>
  <c r="N4" i="1"/>
  <c r="M5" i="1"/>
  <c r="N5" i="1"/>
  <c r="M20" i="1"/>
  <c r="N20" i="1"/>
  <c r="M11" i="1"/>
  <c r="N11" i="1"/>
  <c r="M15" i="1"/>
  <c r="N15" i="1"/>
  <c r="M17" i="1"/>
  <c r="N17" i="1"/>
  <c r="N7" i="1"/>
  <c r="L7" i="1"/>
  <c r="M7" i="1" s="1"/>
</calcChain>
</file>

<file path=xl/comments1.xml><?xml version="1.0" encoding="utf-8"?>
<comments xmlns="http://schemas.openxmlformats.org/spreadsheetml/2006/main">
  <authors>
    <author>Hedayati, Amin</author>
  </authors>
  <commentList>
    <comment ref="D24" authorId="0" shapeId="0">
      <text>
        <r>
          <rPr>
            <b/>
            <sz val="9"/>
            <color indexed="81"/>
            <rFont val="Tahoma"/>
          </rPr>
          <t>Hedayati, Amin:</t>
        </r>
        <r>
          <rPr>
            <sz val="9"/>
            <color indexed="81"/>
            <rFont val="Tahoma"/>
          </rPr>
          <t xml:space="preserve">
در بازار ایران یافت نشد ولی مدل های ساید موجود است
https://www.westinghouse.com.au/fridges-and-freezers/fridges/wbe5300sc/</t>
        </r>
      </text>
    </comment>
  </commentList>
</comments>
</file>

<file path=xl/sharedStrings.xml><?xml version="1.0" encoding="utf-8"?>
<sst xmlns="http://schemas.openxmlformats.org/spreadsheetml/2006/main" count="319" uniqueCount="111">
  <si>
    <t>ردیف</t>
  </si>
  <si>
    <t xml:space="preserve">برند </t>
  </si>
  <si>
    <t>مدل</t>
  </si>
  <si>
    <t>تصویر</t>
  </si>
  <si>
    <t>نسبت ظرفیت داخلی به خارجی</t>
  </si>
  <si>
    <t>مشخصات عمومی</t>
  </si>
  <si>
    <t>ابعاد</t>
  </si>
  <si>
    <t>تعداد طبقه یخچال</t>
  </si>
  <si>
    <t>امکانات</t>
  </si>
  <si>
    <t>فیلتر هوا</t>
  </si>
  <si>
    <t>بوگیر</t>
  </si>
  <si>
    <t>یخساز</t>
  </si>
  <si>
    <t>رده انرژی</t>
  </si>
  <si>
    <t>حدود قیمت</t>
  </si>
  <si>
    <t>Daewoo</t>
  </si>
  <si>
    <t>D2BF-0028SS</t>
  </si>
  <si>
    <t>28 ft</t>
  </si>
  <si>
    <t>وزن(kg)</t>
  </si>
  <si>
    <t>ارتفاع(cm)</t>
  </si>
  <si>
    <t>عمق(cm)</t>
  </si>
  <si>
    <t>پهنا(cm)</t>
  </si>
  <si>
    <t>ظرفیت فریزر(lit)</t>
  </si>
  <si>
    <t>ظرفیت داخلی یخچال(lit)</t>
  </si>
  <si>
    <t>ظرفیت کل(lit)</t>
  </si>
  <si>
    <t>نسبت فریزر به یخچال</t>
  </si>
  <si>
    <t>A+</t>
  </si>
  <si>
    <t xml:space="preserve">ضد رطوبت </t>
  </si>
  <si>
    <t>No FROST</t>
  </si>
  <si>
    <t>YES</t>
  </si>
  <si>
    <t>NO</t>
  </si>
  <si>
    <t xml:space="preserve">نوع آبریز </t>
  </si>
  <si>
    <t>نوع کمپرسور</t>
  </si>
  <si>
    <t>ضمانت کمپرسور</t>
  </si>
  <si>
    <t>ضمانت دستگاه</t>
  </si>
  <si>
    <t>عیب یاب دیجیتال</t>
  </si>
  <si>
    <t>20.000.000</t>
  </si>
  <si>
    <t>SNOWA</t>
  </si>
  <si>
    <t>S4-0261TI</t>
  </si>
  <si>
    <t>A</t>
  </si>
  <si>
    <t>16.500.000</t>
  </si>
  <si>
    <t>اتوماتیک</t>
  </si>
  <si>
    <t>نیمه اتوماتیک</t>
  </si>
  <si>
    <t>SN4-0261L</t>
  </si>
  <si>
    <t>17.000.000</t>
  </si>
  <si>
    <t>SAM</t>
  </si>
  <si>
    <t>شهری</t>
  </si>
  <si>
    <t>RL510</t>
  </si>
  <si>
    <t>RL500W</t>
  </si>
  <si>
    <t>17 ft</t>
  </si>
  <si>
    <t>ندارد</t>
  </si>
  <si>
    <t>16.000.000</t>
  </si>
  <si>
    <t>D4BF-0028</t>
  </si>
  <si>
    <t>دارد</t>
  </si>
  <si>
    <t xml:space="preserve">سرمایش دوگانه </t>
  </si>
  <si>
    <t>Himalia</t>
  </si>
  <si>
    <t>HRFN60501</t>
  </si>
  <si>
    <t>24 ft</t>
  </si>
  <si>
    <t>Accent</t>
  </si>
  <si>
    <t>AC 3800</t>
  </si>
  <si>
    <t>15.000.000</t>
  </si>
  <si>
    <t>16 ft</t>
  </si>
  <si>
    <t>گنجایش(ft)</t>
  </si>
  <si>
    <t>BCD- 458WY</t>
  </si>
  <si>
    <t>تعداد طبقه  فریزر</t>
  </si>
  <si>
    <t>26 ft</t>
  </si>
  <si>
    <t>Magic Cooling</t>
  </si>
  <si>
    <t>مخزنی</t>
  </si>
  <si>
    <t>Emersun</t>
  </si>
  <si>
    <t>27 ft</t>
  </si>
  <si>
    <t>NRF3292D</t>
  </si>
  <si>
    <t>Beko</t>
  </si>
  <si>
    <t>CN161230DX</t>
  </si>
  <si>
    <t>28.000.000</t>
  </si>
  <si>
    <t>A++</t>
  </si>
  <si>
    <t>30 ft</t>
  </si>
  <si>
    <t>Arcelik</t>
  </si>
  <si>
    <t>25.000.000</t>
  </si>
  <si>
    <t>CA 6351 PD</t>
  </si>
  <si>
    <t>KGD86AI304</t>
  </si>
  <si>
    <t>BOCSH</t>
  </si>
  <si>
    <t>33.000.000</t>
  </si>
  <si>
    <t>HCOM 8084ML</t>
  </si>
  <si>
    <t>Hyundai</t>
  </si>
  <si>
    <t>25 ft</t>
  </si>
  <si>
    <t>روتاری</t>
  </si>
  <si>
    <t>RF840</t>
  </si>
  <si>
    <t>Yakhsaran</t>
  </si>
  <si>
    <t>NRF26</t>
  </si>
  <si>
    <t>RF 3010</t>
  </si>
  <si>
    <t>Eletto , Renzo , Niksan ,  Euro Star</t>
  </si>
  <si>
    <t>Blanton</t>
  </si>
  <si>
    <t>18.000.000</t>
  </si>
  <si>
    <t>Ecoluxe</t>
  </si>
  <si>
    <t>ELC8NAN</t>
  </si>
  <si>
    <t>Hisense</t>
  </si>
  <si>
    <t>B</t>
  </si>
  <si>
    <t>دستی</t>
  </si>
  <si>
    <t>60WC4SZASS</t>
  </si>
  <si>
    <t>Electrolux</t>
  </si>
  <si>
    <t>EBM4300SCL</t>
  </si>
  <si>
    <t>21 ft</t>
  </si>
  <si>
    <t>26.000.000</t>
  </si>
  <si>
    <t>inverter</t>
  </si>
  <si>
    <t>White House</t>
  </si>
  <si>
    <t>Moreno WMBM85S</t>
  </si>
  <si>
    <t>westinghouse</t>
  </si>
  <si>
    <t>WBE5300SC</t>
  </si>
  <si>
    <t>1650 $</t>
  </si>
  <si>
    <t>Blomberg</t>
  </si>
  <si>
    <t>KND3950XD</t>
  </si>
  <si>
    <t>29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</si>
</sst>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CFF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0"/>
        </stop>
        <stop position="0.5">
          <color rgb="FFFFCCFF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fif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24" Type="http://schemas.openxmlformats.org/officeDocument/2006/relationships/image" Target="../media/image24.jpe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10" Type="http://schemas.openxmlformats.org/officeDocument/2006/relationships/image" Target="../media/image10.jp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247762</xdr:colOff>
      <xdr:row>16</xdr:row>
      <xdr:rowOff>73269</xdr:rowOff>
    </xdr:from>
    <xdr:to>
      <xdr:col>1</xdr:col>
      <xdr:colOff>1050192</xdr:colOff>
      <xdr:row>16</xdr:row>
      <xdr:rowOff>1554936</xdr:rowOff>
    </xdr:to>
    <xdr:pic>
      <xdr:nvPicPr>
        <xdr:cNvPr id="20" name="Picture 1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12" t="3537" r="24754" b="3894"/>
        <a:stretch/>
      </xdr:blipFill>
      <xdr:spPr>
        <a:xfrm>
          <a:off x="10008007052" y="28127243"/>
          <a:ext cx="802430" cy="1481667"/>
        </a:xfrm>
        <a:prstGeom prst="rect">
          <a:avLst/>
        </a:prstGeom>
      </xdr:spPr>
    </xdr:pic>
    <xdr:clientData/>
  </xdr:twoCellAnchor>
  <xdr:twoCellAnchor>
    <xdr:from>
      <xdr:col>1</xdr:col>
      <xdr:colOff>227947</xdr:colOff>
      <xdr:row>18</xdr:row>
      <xdr:rowOff>73271</xdr:rowOff>
    </xdr:from>
    <xdr:to>
      <xdr:col>1</xdr:col>
      <xdr:colOff>1115319</xdr:colOff>
      <xdr:row>19</xdr:row>
      <xdr:rowOff>2317</xdr:rowOff>
    </xdr:to>
    <xdr:pic>
      <xdr:nvPicPr>
        <xdr:cNvPr id="19" name="Picture 18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16" t="7882" r="38657" b="29417"/>
        <a:stretch/>
      </xdr:blipFill>
      <xdr:spPr>
        <a:xfrm>
          <a:off x="10007941925" y="26499040"/>
          <a:ext cx="887372" cy="1557251"/>
        </a:xfrm>
        <a:prstGeom prst="rect">
          <a:avLst/>
        </a:prstGeom>
      </xdr:spPr>
    </xdr:pic>
    <xdr:clientData/>
  </xdr:twoCellAnchor>
  <xdr:twoCellAnchor>
    <xdr:from>
      <xdr:col>1</xdr:col>
      <xdr:colOff>269458</xdr:colOff>
      <xdr:row>4</xdr:row>
      <xdr:rowOff>16281</xdr:rowOff>
    </xdr:from>
    <xdr:to>
      <xdr:col>1</xdr:col>
      <xdr:colOff>1147885</xdr:colOff>
      <xdr:row>4</xdr:row>
      <xdr:rowOff>1526201</xdr:rowOff>
    </xdr:to>
    <xdr:pic>
      <xdr:nvPicPr>
        <xdr:cNvPr id="15" name="Picture 1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863" t="1711" r="23248" b="1538"/>
        <a:stretch/>
      </xdr:blipFill>
      <xdr:spPr>
        <a:xfrm>
          <a:off x="10007754679" y="21557435"/>
          <a:ext cx="878427" cy="1509920"/>
        </a:xfrm>
        <a:prstGeom prst="rect">
          <a:avLst/>
        </a:prstGeom>
      </xdr:spPr>
    </xdr:pic>
    <xdr:clientData/>
  </xdr:twoCellAnchor>
  <xdr:twoCellAnchor>
    <xdr:from>
      <xdr:col>1</xdr:col>
      <xdr:colOff>325641</xdr:colOff>
      <xdr:row>3</xdr:row>
      <xdr:rowOff>30622</xdr:rowOff>
    </xdr:from>
    <xdr:to>
      <xdr:col>1</xdr:col>
      <xdr:colOff>1180449</xdr:colOff>
      <xdr:row>3</xdr:row>
      <xdr:rowOff>1585221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58" r="25356"/>
        <a:stretch/>
      </xdr:blipFill>
      <xdr:spPr>
        <a:xfrm>
          <a:off x="10007722115" y="19943571"/>
          <a:ext cx="854808" cy="1554599"/>
        </a:xfrm>
        <a:prstGeom prst="rect">
          <a:avLst/>
        </a:prstGeom>
      </xdr:spPr>
    </xdr:pic>
    <xdr:clientData/>
  </xdr:twoCellAnchor>
  <xdr:twoCellAnchor>
    <xdr:from>
      <xdr:col>1</xdr:col>
      <xdr:colOff>276795</xdr:colOff>
      <xdr:row>5</xdr:row>
      <xdr:rowOff>24422</xdr:rowOff>
    </xdr:from>
    <xdr:to>
      <xdr:col>1</xdr:col>
      <xdr:colOff>1180448</xdr:colOff>
      <xdr:row>5</xdr:row>
      <xdr:rowOff>1600680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29" t="7265" r="9829" b="5271"/>
        <a:stretch/>
      </xdr:blipFill>
      <xdr:spPr>
        <a:xfrm>
          <a:off x="10007722116" y="18309166"/>
          <a:ext cx="903653" cy="1576258"/>
        </a:xfrm>
        <a:prstGeom prst="rect">
          <a:avLst/>
        </a:prstGeom>
      </xdr:spPr>
    </xdr:pic>
    <xdr:clientData/>
  </xdr:twoCellAnchor>
  <xdr:twoCellAnchor>
    <xdr:from>
      <xdr:col>1</xdr:col>
      <xdr:colOff>268655</xdr:colOff>
      <xdr:row>2</xdr:row>
      <xdr:rowOff>24423</xdr:rowOff>
    </xdr:from>
    <xdr:to>
      <xdr:col>1</xdr:col>
      <xdr:colOff>1156027</xdr:colOff>
      <xdr:row>2</xdr:row>
      <xdr:rowOff>1578201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08" t="3142" r="24091" b="4055"/>
        <a:stretch/>
      </xdr:blipFill>
      <xdr:spPr>
        <a:xfrm>
          <a:off x="10007746537" y="16680961"/>
          <a:ext cx="887372" cy="1553778"/>
        </a:xfrm>
        <a:prstGeom prst="rect">
          <a:avLst/>
        </a:prstGeom>
      </xdr:spPr>
    </xdr:pic>
    <xdr:clientData/>
  </xdr:twoCellAnchor>
  <xdr:twoCellAnchor>
    <xdr:from>
      <xdr:col>1</xdr:col>
      <xdr:colOff>350063</xdr:colOff>
      <xdr:row>17</xdr:row>
      <xdr:rowOff>16281</xdr:rowOff>
    </xdr:from>
    <xdr:to>
      <xdr:col>1</xdr:col>
      <xdr:colOff>1058333</xdr:colOff>
      <xdr:row>17</xdr:row>
      <xdr:rowOff>1620526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60" t="4130" r="30626" b="4559"/>
        <a:stretch/>
      </xdr:blipFill>
      <xdr:spPr>
        <a:xfrm>
          <a:off x="10007844231" y="15044614"/>
          <a:ext cx="708270" cy="1604245"/>
        </a:xfrm>
        <a:prstGeom prst="rect">
          <a:avLst/>
        </a:prstGeom>
      </xdr:spPr>
    </xdr:pic>
    <xdr:clientData/>
  </xdr:twoCellAnchor>
  <xdr:twoCellAnchor>
    <xdr:from>
      <xdr:col>1</xdr:col>
      <xdr:colOff>268654</xdr:colOff>
      <xdr:row>8</xdr:row>
      <xdr:rowOff>24423</xdr:rowOff>
    </xdr:from>
    <xdr:to>
      <xdr:col>1</xdr:col>
      <xdr:colOff>1164166</xdr:colOff>
      <xdr:row>8</xdr:row>
      <xdr:rowOff>1565232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98" r="21082"/>
        <a:stretch/>
      </xdr:blipFill>
      <xdr:spPr>
        <a:xfrm>
          <a:off x="10007738398" y="13424551"/>
          <a:ext cx="895512" cy="1540809"/>
        </a:xfrm>
        <a:prstGeom prst="rect">
          <a:avLst/>
        </a:prstGeom>
      </xdr:spPr>
    </xdr:pic>
    <xdr:clientData/>
  </xdr:twoCellAnchor>
  <xdr:twoCellAnchor>
    <xdr:from>
      <xdr:col>1</xdr:col>
      <xdr:colOff>294925</xdr:colOff>
      <xdr:row>9</xdr:row>
      <xdr:rowOff>89552</xdr:rowOff>
    </xdr:from>
    <xdr:to>
      <xdr:col>1</xdr:col>
      <xdr:colOff>1058333</xdr:colOff>
      <xdr:row>9</xdr:row>
      <xdr:rowOff>1595642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40" t="3419" r="27137" b="3419"/>
        <a:stretch/>
      </xdr:blipFill>
      <xdr:spPr>
        <a:xfrm>
          <a:off x="10007795385" y="11861475"/>
          <a:ext cx="763408" cy="1506090"/>
        </a:xfrm>
        <a:prstGeom prst="rect">
          <a:avLst/>
        </a:prstGeom>
      </xdr:spPr>
    </xdr:pic>
    <xdr:clientData/>
  </xdr:twoCellAnchor>
  <xdr:twoCellAnchor>
    <xdr:from>
      <xdr:col>1</xdr:col>
      <xdr:colOff>284936</xdr:colOff>
      <xdr:row>12</xdr:row>
      <xdr:rowOff>24423</xdr:rowOff>
    </xdr:from>
    <xdr:to>
      <xdr:col>1</xdr:col>
      <xdr:colOff>1213014</xdr:colOff>
      <xdr:row>12</xdr:row>
      <xdr:rowOff>1614581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9" r="23687"/>
        <a:stretch/>
      </xdr:blipFill>
      <xdr:spPr>
        <a:xfrm>
          <a:off x="10007640704" y="10168141"/>
          <a:ext cx="928078" cy="1590158"/>
        </a:xfrm>
        <a:prstGeom prst="rect">
          <a:avLst/>
        </a:prstGeom>
      </xdr:spPr>
    </xdr:pic>
    <xdr:clientData/>
  </xdr:twoCellAnchor>
  <xdr:twoCellAnchor>
    <xdr:from>
      <xdr:col>1</xdr:col>
      <xdr:colOff>260513</xdr:colOff>
      <xdr:row>7</xdr:row>
      <xdr:rowOff>89554</xdr:rowOff>
    </xdr:from>
    <xdr:to>
      <xdr:col>1</xdr:col>
      <xdr:colOff>1139744</xdr:colOff>
      <xdr:row>7</xdr:row>
      <xdr:rowOff>1579898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09" r="19596"/>
        <a:stretch/>
      </xdr:blipFill>
      <xdr:spPr>
        <a:xfrm>
          <a:off x="10007437179" y="8605067"/>
          <a:ext cx="879231" cy="1490344"/>
        </a:xfrm>
        <a:prstGeom prst="rect">
          <a:avLst/>
        </a:prstGeom>
      </xdr:spPr>
    </xdr:pic>
    <xdr:clientData/>
  </xdr:twoCellAnchor>
  <xdr:twoCellAnchor>
    <xdr:from>
      <xdr:col>1</xdr:col>
      <xdr:colOff>375635</xdr:colOff>
      <xdr:row>18</xdr:row>
      <xdr:rowOff>89552</xdr:rowOff>
    </xdr:from>
    <xdr:to>
      <xdr:col>1</xdr:col>
      <xdr:colOff>1044401</xdr:colOff>
      <xdr:row>18</xdr:row>
      <xdr:rowOff>1554936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42" t="3562" r="29223" b="2799"/>
        <a:stretch/>
      </xdr:blipFill>
      <xdr:spPr>
        <a:xfrm>
          <a:off x="10007532522" y="6976860"/>
          <a:ext cx="668766" cy="1465384"/>
        </a:xfrm>
        <a:prstGeom prst="rect">
          <a:avLst/>
        </a:prstGeom>
      </xdr:spPr>
    </xdr:pic>
    <xdr:clientData/>
  </xdr:twoCellAnchor>
  <xdr:twoCellAnchor>
    <xdr:from>
      <xdr:col>1</xdr:col>
      <xdr:colOff>287219</xdr:colOff>
      <xdr:row>13</xdr:row>
      <xdr:rowOff>65128</xdr:rowOff>
    </xdr:from>
    <xdr:to>
      <xdr:col>1</xdr:col>
      <xdr:colOff>1107179</xdr:colOff>
      <xdr:row>13</xdr:row>
      <xdr:rowOff>1563076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08" t="6838" r="24616" b="4786"/>
        <a:stretch/>
      </xdr:blipFill>
      <xdr:spPr>
        <a:xfrm>
          <a:off x="10007469744" y="5324231"/>
          <a:ext cx="819960" cy="1497948"/>
        </a:xfrm>
        <a:prstGeom prst="rect">
          <a:avLst/>
        </a:prstGeom>
      </xdr:spPr>
    </xdr:pic>
    <xdr:clientData/>
  </xdr:twoCellAnchor>
  <xdr:twoCellAnchor>
    <xdr:from>
      <xdr:col>1</xdr:col>
      <xdr:colOff>248294</xdr:colOff>
      <xdr:row>11</xdr:row>
      <xdr:rowOff>16281</xdr:rowOff>
    </xdr:from>
    <xdr:to>
      <xdr:col>1</xdr:col>
      <xdr:colOff>1139744</xdr:colOff>
      <xdr:row>11</xdr:row>
      <xdr:rowOff>1595642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25" t="6696" r="24787" b="5983"/>
        <a:stretch/>
      </xdr:blipFill>
      <xdr:spPr>
        <a:xfrm>
          <a:off x="10007437179" y="3647178"/>
          <a:ext cx="891450" cy="1579361"/>
        </a:xfrm>
        <a:prstGeom prst="rect">
          <a:avLst/>
        </a:prstGeom>
      </xdr:spPr>
    </xdr:pic>
    <xdr:clientData/>
  </xdr:twoCellAnchor>
  <xdr:twoCellAnchor>
    <xdr:from>
      <xdr:col>0</xdr:col>
      <xdr:colOff>301448</xdr:colOff>
      <xdr:row>15</xdr:row>
      <xdr:rowOff>89553</xdr:rowOff>
    </xdr:from>
    <xdr:to>
      <xdr:col>1</xdr:col>
      <xdr:colOff>1398910</xdr:colOff>
      <xdr:row>15</xdr:row>
      <xdr:rowOff>1497949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7088462" y="2092245"/>
          <a:ext cx="1406821" cy="1408396"/>
        </a:xfrm>
        <a:prstGeom prst="rect">
          <a:avLst/>
        </a:prstGeom>
      </xdr:spPr>
    </xdr:pic>
    <xdr:clientData/>
  </xdr:twoCellAnchor>
  <xdr:twoCellAnchor>
    <xdr:from>
      <xdr:col>1</xdr:col>
      <xdr:colOff>31751</xdr:colOff>
      <xdr:row>6</xdr:row>
      <xdr:rowOff>178615</xdr:rowOff>
    </xdr:from>
    <xdr:to>
      <xdr:col>1</xdr:col>
      <xdr:colOff>1333500</xdr:colOff>
      <xdr:row>6</xdr:row>
      <xdr:rowOff>1480364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7520218" y="553102"/>
          <a:ext cx="1301749" cy="130174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5" name="AutoShape 1" descr="یخچال فریزر دوو مدل DAEWOO D4BF-0028SS – فروشگاه اینترنتی آنتیک کالا"/>
        <xdr:cNvSpPr>
          <a:spLocks noChangeAspect="1" noChangeArrowheads="1"/>
        </xdr:cNvSpPr>
      </xdr:nvSpPr>
      <xdr:spPr bwMode="auto">
        <a:xfrm>
          <a:off x="9989731100" y="3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333783</xdr:colOff>
      <xdr:row>19</xdr:row>
      <xdr:rowOff>56990</xdr:rowOff>
    </xdr:from>
    <xdr:to>
      <xdr:col>1</xdr:col>
      <xdr:colOff>1101788</xdr:colOff>
      <xdr:row>19</xdr:row>
      <xdr:rowOff>1563078</xdr:rowOff>
    </xdr:to>
    <xdr:pic>
      <xdr:nvPicPr>
        <xdr:cNvPr id="17" name="Picture 16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32" r="18875"/>
        <a:stretch/>
      </xdr:blipFill>
      <xdr:spPr>
        <a:xfrm>
          <a:off x="10007955456" y="23226349"/>
          <a:ext cx="768005" cy="1506088"/>
        </a:xfrm>
        <a:prstGeom prst="rect">
          <a:avLst/>
        </a:prstGeom>
      </xdr:spPr>
    </xdr:pic>
    <xdr:clientData/>
  </xdr:twoCellAnchor>
  <xdr:twoCellAnchor>
    <xdr:from>
      <xdr:col>1</xdr:col>
      <xdr:colOff>333783</xdr:colOff>
      <xdr:row>10</xdr:row>
      <xdr:rowOff>89551</xdr:rowOff>
    </xdr:from>
    <xdr:to>
      <xdr:col>1</xdr:col>
      <xdr:colOff>1131603</xdr:colOff>
      <xdr:row>10</xdr:row>
      <xdr:rowOff>1609046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3" t="1675" r="25871" b="5562"/>
        <a:stretch/>
      </xdr:blipFill>
      <xdr:spPr>
        <a:xfrm>
          <a:off x="10007925641" y="24887115"/>
          <a:ext cx="797820" cy="1519495"/>
        </a:xfrm>
        <a:prstGeom prst="rect">
          <a:avLst/>
        </a:prstGeom>
      </xdr:spPr>
    </xdr:pic>
    <xdr:clientData/>
  </xdr:twoCellAnchor>
  <xdr:twoCellAnchor>
    <xdr:from>
      <xdr:col>1</xdr:col>
      <xdr:colOff>407050</xdr:colOff>
      <xdr:row>20</xdr:row>
      <xdr:rowOff>97692</xdr:rowOff>
    </xdr:from>
    <xdr:to>
      <xdr:col>1</xdr:col>
      <xdr:colOff>1164166</xdr:colOff>
      <xdr:row>20</xdr:row>
      <xdr:rowOff>1558893</xdr:rowOff>
    </xdr:to>
    <xdr:pic>
      <xdr:nvPicPr>
        <xdr:cNvPr id="21" name="Picture 20" descr="https://emalls.ir/files/products/automatic/245557/2egsfxng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19" t="5067" r="26663"/>
        <a:stretch/>
      </xdr:blipFill>
      <xdr:spPr bwMode="auto">
        <a:xfrm>
          <a:off x="10007893078" y="29779871"/>
          <a:ext cx="757116" cy="1461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350064</xdr:colOff>
      <xdr:row>14</xdr:row>
      <xdr:rowOff>16282</xdr:rowOff>
    </xdr:from>
    <xdr:to>
      <xdr:col>1</xdr:col>
      <xdr:colOff>1196730</xdr:colOff>
      <xdr:row>15</xdr:row>
      <xdr:rowOff>12091</xdr:rowOff>
    </xdr:to>
    <xdr:pic>
      <xdr:nvPicPr>
        <xdr:cNvPr id="22" name="Picture 21" descr="یخچال فریزر بالا پایین بلانتون مدل RF 30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7211" r="27733" b="5394"/>
        <a:stretch/>
      </xdr:blipFill>
      <xdr:spPr bwMode="auto">
        <a:xfrm>
          <a:off x="10007860514" y="19929231"/>
          <a:ext cx="846666" cy="1624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350064</xdr:colOff>
      <xdr:row>21</xdr:row>
      <xdr:rowOff>105834</xdr:rowOff>
    </xdr:from>
    <xdr:to>
      <xdr:col>1</xdr:col>
      <xdr:colOff>1147886</xdr:colOff>
      <xdr:row>21</xdr:row>
      <xdr:rowOff>1541201</xdr:rowOff>
    </xdr:to>
    <xdr:pic>
      <xdr:nvPicPr>
        <xdr:cNvPr id="24" name="Picture 23" descr="یخچال فریزر بالا پایین الکترولوکس مدل EBM4300SC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31" t="2094" r="28302" b="4186"/>
        <a:stretch/>
      </xdr:blipFill>
      <xdr:spPr bwMode="auto">
        <a:xfrm>
          <a:off x="10007909358" y="31416219"/>
          <a:ext cx="797822" cy="1435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333783</xdr:colOff>
      <xdr:row>22</xdr:row>
      <xdr:rowOff>48847</xdr:rowOff>
    </xdr:from>
    <xdr:to>
      <xdr:col>1</xdr:col>
      <xdr:colOff>1107179</xdr:colOff>
      <xdr:row>22</xdr:row>
      <xdr:rowOff>1549400</xdr:rowOff>
    </xdr:to>
    <xdr:pic>
      <xdr:nvPicPr>
        <xdr:cNvPr id="26" name="Picture 25" descr=" یخچال و فریزر وایت هاوس مدل MORENO main 1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7" r="24688"/>
        <a:stretch/>
      </xdr:blipFill>
      <xdr:spPr bwMode="auto">
        <a:xfrm>
          <a:off x="10007950065" y="32987437"/>
          <a:ext cx="773396" cy="1500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268654</xdr:colOff>
      <xdr:row>23</xdr:row>
      <xdr:rowOff>16282</xdr:rowOff>
    </xdr:from>
    <xdr:to>
      <xdr:col>1</xdr:col>
      <xdr:colOff>1139745</xdr:colOff>
      <xdr:row>24</xdr:row>
      <xdr:rowOff>649</xdr:rowOff>
    </xdr:to>
    <xdr:pic>
      <xdr:nvPicPr>
        <xdr:cNvPr id="28" name="Picture 27" descr="https://resource.electrolux.com.au/public/image2/product/111632/41922/WH-ProductZoom/fridges_wbe5300sc_gallery_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3" r="28025"/>
        <a:stretch/>
      </xdr:blipFill>
      <xdr:spPr bwMode="auto">
        <a:xfrm>
          <a:off x="10007917499" y="34583077"/>
          <a:ext cx="871091" cy="1612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398911</xdr:colOff>
      <xdr:row>24</xdr:row>
      <xdr:rowOff>16283</xdr:rowOff>
    </xdr:from>
    <xdr:to>
      <xdr:col>1</xdr:col>
      <xdr:colOff>1180449</xdr:colOff>
      <xdr:row>24</xdr:row>
      <xdr:rowOff>1506665</xdr:rowOff>
    </xdr:to>
    <xdr:pic>
      <xdr:nvPicPr>
        <xdr:cNvPr id="29" name="Picture 28" descr="یخچال فریزر بلومبرگ Bloomberg KND 3950 X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82" r="24152"/>
        <a:stretch/>
      </xdr:blipFill>
      <xdr:spPr bwMode="auto">
        <a:xfrm>
          <a:off x="10007876795" y="36211283"/>
          <a:ext cx="781538" cy="1490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mokey Glass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rightToLeft="1" tabSelected="1" zoomScale="78" zoomScaleNormal="78" zoomScaleSheetLayoutView="76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4" sqref="I24"/>
    </sheetView>
  </sheetViews>
  <sheetFormatPr defaultRowHeight="128" customHeight="1" x14ac:dyDescent="0.35"/>
  <cols>
    <col min="1" max="1" width="4.453125" style="2" bestFit="1" customWidth="1"/>
    <col min="2" max="2" width="20.26953125" style="2" customWidth="1"/>
    <col min="3" max="3" width="12.453125" style="2" bestFit="1" customWidth="1"/>
    <col min="4" max="4" width="13.7265625" style="2" bestFit="1" customWidth="1"/>
    <col min="5" max="8" width="8.7265625" style="2" customWidth="1"/>
    <col min="9" max="9" width="9.453125" style="2" customWidth="1"/>
    <col min="10" max="10" width="18.81640625" style="2" customWidth="1"/>
    <col min="11" max="11" width="13" style="2" customWidth="1"/>
    <col min="12" max="12" width="11.08984375" style="2" customWidth="1"/>
    <col min="13" max="13" width="21.26953125" style="9" bestFit="1" customWidth="1"/>
    <col min="14" max="14" width="16.36328125" style="9" bestFit="1" customWidth="1"/>
    <col min="15" max="15" width="7.08984375" style="2" bestFit="1" customWidth="1"/>
    <col min="16" max="16" width="11.54296875" style="2" bestFit="1" customWidth="1"/>
    <col min="17" max="17" width="9.453125" style="2" bestFit="1" customWidth="1"/>
    <col min="18" max="18" width="9.1796875" style="2" bestFit="1" customWidth="1"/>
    <col min="19" max="19" width="14" style="2" bestFit="1" customWidth="1"/>
    <col min="20" max="20" width="14.08984375" style="2" bestFit="1" customWidth="1"/>
    <col min="21" max="22" width="8.7265625" style="2"/>
    <col min="23" max="23" width="13.54296875" style="2" bestFit="1" customWidth="1"/>
    <col min="24" max="24" width="10" style="2" bestFit="1" customWidth="1"/>
    <col min="25" max="25" width="8.7265625" style="2"/>
    <col min="26" max="26" width="9.26953125" style="2" customWidth="1"/>
    <col min="27" max="28" width="12.26953125" style="2" customWidth="1"/>
    <col min="29" max="29" width="9.90625" style="2" bestFit="1" customWidth="1"/>
    <col min="30" max="16384" width="8.7265625" style="1"/>
  </cols>
  <sheetData>
    <row r="1" spans="1:30" s="3" customFormat="1" ht="14.5" x14ac:dyDescent="0.35">
      <c r="A1" s="13" t="s">
        <v>5</v>
      </c>
      <c r="B1" s="14"/>
      <c r="C1" s="14"/>
      <c r="D1" s="15"/>
      <c r="E1" s="13" t="s">
        <v>6</v>
      </c>
      <c r="F1" s="14"/>
      <c r="G1" s="14"/>
      <c r="H1" s="14"/>
      <c r="I1" s="14"/>
      <c r="J1" s="14"/>
      <c r="K1" s="14"/>
      <c r="L1" s="14"/>
      <c r="M1" s="14"/>
      <c r="N1" s="15"/>
      <c r="O1" s="13" t="s">
        <v>8</v>
      </c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5"/>
    </row>
    <row r="2" spans="1:30" s="4" customFormat="1" ht="14.5" x14ac:dyDescent="0.35">
      <c r="A2" s="6" t="s">
        <v>0</v>
      </c>
      <c r="B2" s="6" t="s">
        <v>3</v>
      </c>
      <c r="C2" s="6" t="s">
        <v>1</v>
      </c>
      <c r="D2" s="6" t="s">
        <v>2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61</v>
      </c>
      <c r="J2" s="6" t="s">
        <v>22</v>
      </c>
      <c r="K2" s="6" t="s">
        <v>21</v>
      </c>
      <c r="L2" s="6" t="s">
        <v>23</v>
      </c>
      <c r="M2" s="7" t="s">
        <v>4</v>
      </c>
      <c r="N2" s="7" t="s">
        <v>24</v>
      </c>
      <c r="O2" s="6" t="s">
        <v>12</v>
      </c>
      <c r="P2" s="6" t="s">
        <v>53</v>
      </c>
      <c r="Q2" s="6" t="s">
        <v>26</v>
      </c>
      <c r="R2" s="6" t="s">
        <v>27</v>
      </c>
      <c r="S2" s="6" t="s">
        <v>7</v>
      </c>
      <c r="T2" s="6" t="s">
        <v>63</v>
      </c>
      <c r="U2" s="6" t="s">
        <v>9</v>
      </c>
      <c r="V2" s="6" t="s">
        <v>10</v>
      </c>
      <c r="W2" s="6" t="s">
        <v>34</v>
      </c>
      <c r="X2" s="6" t="s">
        <v>11</v>
      </c>
      <c r="Y2" s="6" t="s">
        <v>30</v>
      </c>
      <c r="Z2" s="6" t="s">
        <v>31</v>
      </c>
      <c r="AA2" s="6" t="s">
        <v>32</v>
      </c>
      <c r="AB2" s="6" t="s">
        <v>33</v>
      </c>
      <c r="AC2" s="6" t="s">
        <v>13</v>
      </c>
    </row>
    <row r="3" spans="1:30" ht="128" customHeight="1" x14ac:dyDescent="0.35">
      <c r="C3" s="2" t="s">
        <v>70</v>
      </c>
      <c r="D3" s="2" t="s">
        <v>71</v>
      </c>
      <c r="E3" s="2">
        <v>120</v>
      </c>
      <c r="F3" s="2">
        <v>181.4</v>
      </c>
      <c r="G3" s="2">
        <v>74.099999999999994</v>
      </c>
      <c r="H3" s="2">
        <v>84</v>
      </c>
      <c r="I3" s="2" t="s">
        <v>74</v>
      </c>
      <c r="J3" s="2">
        <v>388</v>
      </c>
      <c r="K3" s="2">
        <v>164</v>
      </c>
      <c r="L3" s="2">
        <f>K3+J3</f>
        <v>552</v>
      </c>
      <c r="M3" s="9">
        <f t="shared" ref="M3:M20" si="0">IFERROR((L:L*1000)/(F:F*G:G*H:H),"")</f>
        <v>0.48888228543541029</v>
      </c>
      <c r="N3" s="9">
        <f t="shared" ref="N3:N20" si="1">IFERROR(K:K/J:J,"")</f>
        <v>0.42268041237113402</v>
      </c>
      <c r="O3" s="2" t="s">
        <v>73</v>
      </c>
      <c r="P3" s="2" t="s">
        <v>28</v>
      </c>
      <c r="Q3" s="2" t="s">
        <v>28</v>
      </c>
      <c r="R3" s="2" t="s">
        <v>28</v>
      </c>
      <c r="S3" s="2">
        <v>5</v>
      </c>
      <c r="T3" s="2">
        <v>4</v>
      </c>
      <c r="U3" s="2" t="s">
        <v>28</v>
      </c>
      <c r="V3" s="2" t="s">
        <v>28</v>
      </c>
      <c r="X3" s="2" t="s">
        <v>41</v>
      </c>
      <c r="Y3" s="2" t="s">
        <v>66</v>
      </c>
      <c r="AB3" s="2">
        <v>24</v>
      </c>
      <c r="AC3" s="2" t="s">
        <v>72</v>
      </c>
    </row>
    <row r="4" spans="1:30" ht="128" customHeight="1" x14ac:dyDescent="0.35">
      <c r="C4" s="2" t="s">
        <v>79</v>
      </c>
      <c r="D4" s="2" t="s">
        <v>78</v>
      </c>
      <c r="E4" s="2">
        <v>119</v>
      </c>
      <c r="F4" s="2">
        <v>186</v>
      </c>
      <c r="G4" s="2">
        <v>80</v>
      </c>
      <c r="H4" s="2">
        <v>86</v>
      </c>
      <c r="I4" s="2" t="s">
        <v>74</v>
      </c>
      <c r="J4" s="2">
        <v>479</v>
      </c>
      <c r="K4" s="2">
        <v>140</v>
      </c>
      <c r="L4" s="2">
        <f>K4+J4</f>
        <v>619</v>
      </c>
      <c r="M4" s="9">
        <f t="shared" si="0"/>
        <v>0.48371467866966744</v>
      </c>
      <c r="N4" s="9">
        <f t="shared" si="1"/>
        <v>0.29227557411273486</v>
      </c>
      <c r="O4" s="2" t="s">
        <v>73</v>
      </c>
      <c r="P4" s="2" t="s">
        <v>28</v>
      </c>
      <c r="Q4" s="2" t="s">
        <v>28</v>
      </c>
      <c r="R4" s="2" t="s">
        <v>28</v>
      </c>
      <c r="S4" s="2">
        <v>5</v>
      </c>
      <c r="T4" s="2">
        <v>4</v>
      </c>
      <c r="U4" s="2" t="s">
        <v>28</v>
      </c>
      <c r="V4" s="2" t="s">
        <v>28</v>
      </c>
      <c r="W4" s="2" t="s">
        <v>28</v>
      </c>
      <c r="X4" s="2" t="s">
        <v>40</v>
      </c>
      <c r="Y4" s="2" t="s">
        <v>45</v>
      </c>
      <c r="AC4" s="2" t="s">
        <v>80</v>
      </c>
    </row>
    <row r="5" spans="1:30" ht="128" customHeight="1" x14ac:dyDescent="0.35">
      <c r="C5" s="2" t="s">
        <v>82</v>
      </c>
      <c r="D5" s="2" t="s">
        <v>81</v>
      </c>
      <c r="E5" s="2">
        <v>100</v>
      </c>
      <c r="F5" s="2">
        <v>180</v>
      </c>
      <c r="G5" s="2">
        <v>68</v>
      </c>
      <c r="H5" s="2">
        <v>84</v>
      </c>
      <c r="I5" s="2" t="s">
        <v>83</v>
      </c>
      <c r="J5" s="2">
        <v>366</v>
      </c>
      <c r="K5" s="2">
        <v>200</v>
      </c>
      <c r="L5" s="2">
        <f>K5+J5</f>
        <v>566</v>
      </c>
      <c r="M5" s="9">
        <f t="shared" si="0"/>
        <v>0.55049797696856517</v>
      </c>
      <c r="N5" s="9">
        <f t="shared" si="1"/>
        <v>0.54644808743169404</v>
      </c>
      <c r="O5" s="2" t="s">
        <v>25</v>
      </c>
      <c r="P5" s="2" t="s">
        <v>28</v>
      </c>
      <c r="Q5" s="2" t="s">
        <v>28</v>
      </c>
      <c r="R5" s="2" t="s">
        <v>28</v>
      </c>
      <c r="S5" s="2">
        <v>5</v>
      </c>
      <c r="T5" s="2">
        <v>3</v>
      </c>
      <c r="U5" s="2" t="s">
        <v>28</v>
      </c>
      <c r="V5" s="2" t="s">
        <v>28</v>
      </c>
      <c r="W5" s="2" t="s">
        <v>28</v>
      </c>
      <c r="X5" s="2" t="s">
        <v>40</v>
      </c>
      <c r="Y5" s="2" t="s">
        <v>66</v>
      </c>
      <c r="Z5" s="2" t="s">
        <v>84</v>
      </c>
      <c r="AA5" s="2">
        <v>144</v>
      </c>
      <c r="AB5" s="2">
        <v>24</v>
      </c>
      <c r="AC5" s="2" t="s">
        <v>50</v>
      </c>
    </row>
    <row r="6" spans="1:30" ht="128" customHeight="1" x14ac:dyDescent="0.35">
      <c r="C6" s="2" t="s">
        <v>75</v>
      </c>
      <c r="D6" s="2" t="s">
        <v>77</v>
      </c>
      <c r="E6" s="2">
        <v>92</v>
      </c>
      <c r="F6" s="2">
        <v>183</v>
      </c>
      <c r="G6" s="2">
        <v>70</v>
      </c>
      <c r="H6" s="2">
        <v>84.5</v>
      </c>
      <c r="I6" s="2" t="s">
        <v>74</v>
      </c>
      <c r="J6" s="2">
        <v>388</v>
      </c>
      <c r="K6" s="2">
        <v>164</v>
      </c>
      <c r="L6" s="2">
        <f>K6+J6</f>
        <v>552</v>
      </c>
      <c r="M6" s="9">
        <f t="shared" si="0"/>
        <v>0.50995662597175839</v>
      </c>
      <c r="N6" s="9">
        <f t="shared" si="1"/>
        <v>0.42268041237113402</v>
      </c>
      <c r="O6" s="2" t="s">
        <v>25</v>
      </c>
      <c r="P6" s="2" t="s">
        <v>28</v>
      </c>
      <c r="Q6" s="2" t="s">
        <v>28</v>
      </c>
      <c r="R6" s="2" t="s">
        <v>28</v>
      </c>
      <c r="S6" s="2">
        <v>6</v>
      </c>
      <c r="T6" s="2">
        <v>4</v>
      </c>
      <c r="U6" s="2" t="s">
        <v>28</v>
      </c>
      <c r="V6" s="2" t="s">
        <v>28</v>
      </c>
      <c r="X6" s="2" t="s">
        <v>41</v>
      </c>
      <c r="Y6" s="2" t="s">
        <v>66</v>
      </c>
      <c r="AB6" s="2">
        <v>18</v>
      </c>
      <c r="AC6" s="2" t="s">
        <v>76</v>
      </c>
    </row>
    <row r="7" spans="1:30" ht="128" customHeight="1" x14ac:dyDescent="0.35">
      <c r="B7" s="8"/>
      <c r="C7" s="2" t="s">
        <v>14</v>
      </c>
      <c r="D7" s="2" t="s">
        <v>15</v>
      </c>
      <c r="E7" s="2">
        <v>110</v>
      </c>
      <c r="F7" s="2">
        <v>180</v>
      </c>
      <c r="G7" s="2">
        <v>72</v>
      </c>
      <c r="H7" s="2">
        <v>82</v>
      </c>
      <c r="I7" s="2" t="s">
        <v>16</v>
      </c>
      <c r="J7" s="2">
        <v>348</v>
      </c>
      <c r="K7" s="2">
        <v>146</v>
      </c>
      <c r="L7" s="2">
        <f>K:K+J:J</f>
        <v>494</v>
      </c>
      <c r="M7" s="9">
        <f t="shared" si="0"/>
        <v>0.46484492622704005</v>
      </c>
      <c r="N7" s="9">
        <f t="shared" si="1"/>
        <v>0.41954022988505746</v>
      </c>
      <c r="O7" s="2" t="s">
        <v>25</v>
      </c>
      <c r="P7" s="2" t="s">
        <v>28</v>
      </c>
      <c r="Q7" s="2" t="s">
        <v>28</v>
      </c>
      <c r="R7" s="2" t="s">
        <v>28</v>
      </c>
      <c r="S7" s="2">
        <v>4</v>
      </c>
      <c r="T7" s="2">
        <v>3</v>
      </c>
      <c r="U7" s="2" t="s">
        <v>28</v>
      </c>
      <c r="V7" s="2" t="s">
        <v>29</v>
      </c>
      <c r="W7" s="2" t="s">
        <v>28</v>
      </c>
      <c r="X7" s="2" t="s">
        <v>40</v>
      </c>
      <c r="Y7" s="2" t="s">
        <v>45</v>
      </c>
      <c r="Z7" s="10"/>
      <c r="AA7" s="2">
        <v>60</v>
      </c>
      <c r="AB7" s="2">
        <v>24</v>
      </c>
      <c r="AC7" s="2" t="s">
        <v>35</v>
      </c>
    </row>
    <row r="8" spans="1:30" ht="128" customHeight="1" x14ac:dyDescent="0.35">
      <c r="C8" s="2" t="s">
        <v>14</v>
      </c>
      <c r="D8" s="2" t="s">
        <v>51</v>
      </c>
      <c r="E8" s="2">
        <v>110</v>
      </c>
      <c r="F8" s="2">
        <v>180</v>
      </c>
      <c r="G8" s="2">
        <v>72</v>
      </c>
      <c r="H8" s="2">
        <v>82</v>
      </c>
      <c r="I8" s="2" t="s">
        <v>16</v>
      </c>
      <c r="J8" s="2">
        <v>348</v>
      </c>
      <c r="K8" s="2">
        <v>139</v>
      </c>
      <c r="L8" s="2">
        <v>487</v>
      </c>
      <c r="M8" s="9">
        <f t="shared" si="0"/>
        <v>0.45825805480277026</v>
      </c>
      <c r="N8" s="9">
        <f t="shared" si="1"/>
        <v>0.39942528735632182</v>
      </c>
      <c r="O8" s="2" t="s">
        <v>25</v>
      </c>
      <c r="P8" s="2" t="s">
        <v>28</v>
      </c>
      <c r="Q8" s="2" t="s">
        <v>28</v>
      </c>
      <c r="R8" s="2" t="s">
        <v>28</v>
      </c>
      <c r="S8" s="2">
        <v>4</v>
      </c>
      <c r="T8" s="2">
        <v>3</v>
      </c>
      <c r="U8" s="2" t="s">
        <v>28</v>
      </c>
      <c r="V8" s="2" t="s">
        <v>28</v>
      </c>
      <c r="W8" s="2" t="s">
        <v>52</v>
      </c>
      <c r="X8" s="2" t="s">
        <v>40</v>
      </c>
      <c r="Y8" s="2" t="s">
        <v>45</v>
      </c>
      <c r="AA8" s="2">
        <v>60</v>
      </c>
      <c r="AB8" s="2">
        <v>24</v>
      </c>
      <c r="AC8" s="2" t="s">
        <v>35</v>
      </c>
    </row>
    <row r="9" spans="1:30" ht="128" customHeight="1" x14ac:dyDescent="0.35">
      <c r="C9" s="2" t="s">
        <v>65</v>
      </c>
      <c r="D9" s="2" t="s">
        <v>62</v>
      </c>
      <c r="E9" s="2">
        <v>95</v>
      </c>
      <c r="F9" s="2">
        <v>175</v>
      </c>
      <c r="G9" s="2">
        <v>73</v>
      </c>
      <c r="H9" s="2">
        <v>79</v>
      </c>
      <c r="I9" s="2" t="s">
        <v>64</v>
      </c>
      <c r="J9" s="2">
        <v>338</v>
      </c>
      <c r="K9" s="2">
        <v>120</v>
      </c>
      <c r="L9" s="2">
        <f>K9+J9</f>
        <v>458</v>
      </c>
      <c r="M9" s="9">
        <f t="shared" si="0"/>
        <v>0.45381356981842502</v>
      </c>
      <c r="N9" s="9">
        <f t="shared" si="1"/>
        <v>0.35502958579881655</v>
      </c>
      <c r="O9" s="2" t="s">
        <v>25</v>
      </c>
      <c r="P9" s="2" t="s">
        <v>28</v>
      </c>
      <c r="Q9" s="2" t="s">
        <v>28</v>
      </c>
      <c r="R9" s="2" t="s">
        <v>28</v>
      </c>
      <c r="S9" s="2">
        <v>5</v>
      </c>
      <c r="T9" s="2">
        <v>4</v>
      </c>
      <c r="U9" s="2" t="s">
        <v>29</v>
      </c>
      <c r="V9" s="2" t="s">
        <v>29</v>
      </c>
      <c r="X9" s="2" t="s">
        <v>41</v>
      </c>
      <c r="Y9" s="2" t="s">
        <v>66</v>
      </c>
      <c r="AB9" s="2">
        <v>18</v>
      </c>
      <c r="AC9" s="2" t="s">
        <v>35</v>
      </c>
    </row>
    <row r="10" spans="1:30" ht="128" customHeight="1" x14ac:dyDescent="0.35">
      <c r="C10" s="2" t="s">
        <v>57</v>
      </c>
      <c r="D10" s="2" t="s">
        <v>58</v>
      </c>
      <c r="E10" s="2">
        <v>105</v>
      </c>
      <c r="F10" s="2">
        <v>182</v>
      </c>
      <c r="G10" s="2">
        <v>70</v>
      </c>
      <c r="H10" s="2">
        <v>82</v>
      </c>
      <c r="I10" s="2" t="s">
        <v>60</v>
      </c>
      <c r="J10" s="2">
        <v>341</v>
      </c>
      <c r="K10" s="2">
        <v>122</v>
      </c>
      <c r="L10" s="2">
        <f>K10+J10</f>
        <v>463</v>
      </c>
      <c r="M10" s="9">
        <f t="shared" si="0"/>
        <v>0.44319791706551287</v>
      </c>
      <c r="N10" s="9">
        <f t="shared" si="1"/>
        <v>0.35777126099706746</v>
      </c>
      <c r="O10" s="2" t="s">
        <v>25</v>
      </c>
      <c r="P10" s="2" t="s">
        <v>28</v>
      </c>
      <c r="Q10" s="2" t="s">
        <v>28</v>
      </c>
      <c r="R10" s="2" t="s">
        <v>28</v>
      </c>
      <c r="S10" s="2">
        <v>5</v>
      </c>
      <c r="T10" s="2">
        <v>3</v>
      </c>
      <c r="U10" s="2" t="s">
        <v>29</v>
      </c>
      <c r="V10" s="2" t="s">
        <v>29</v>
      </c>
      <c r="X10" s="2" t="s">
        <v>40</v>
      </c>
      <c r="Y10" s="2" t="s">
        <v>45</v>
      </c>
      <c r="AB10" s="2">
        <v>18</v>
      </c>
      <c r="AC10" s="2" t="s">
        <v>59</v>
      </c>
    </row>
    <row r="11" spans="1:30" ht="128" customHeight="1" x14ac:dyDescent="0.35">
      <c r="C11" s="2" t="s">
        <v>86</v>
      </c>
      <c r="D11" s="2" t="s">
        <v>87</v>
      </c>
      <c r="E11" s="2">
        <v>105</v>
      </c>
      <c r="F11" s="2">
        <v>182</v>
      </c>
      <c r="G11" s="2">
        <v>70</v>
      </c>
      <c r="H11" s="2">
        <v>82</v>
      </c>
      <c r="I11" s="2" t="s">
        <v>64</v>
      </c>
      <c r="J11" s="2">
        <v>341</v>
      </c>
      <c r="K11" s="2">
        <v>122</v>
      </c>
      <c r="L11" s="2">
        <f>K11+J11</f>
        <v>463</v>
      </c>
      <c r="M11" s="9">
        <f t="shared" si="0"/>
        <v>0.44319791706551287</v>
      </c>
      <c r="N11" s="9">
        <f t="shared" si="1"/>
        <v>0.35777126099706746</v>
      </c>
      <c r="O11" s="2" t="s">
        <v>25</v>
      </c>
      <c r="P11" s="2" t="s">
        <v>28</v>
      </c>
      <c r="Q11" s="2" t="s">
        <v>28</v>
      </c>
      <c r="R11" s="2" t="s">
        <v>28</v>
      </c>
      <c r="S11" s="2">
        <v>4</v>
      </c>
      <c r="T11" s="2">
        <v>2</v>
      </c>
      <c r="U11" s="2" t="s">
        <v>28</v>
      </c>
      <c r="V11" s="2" t="s">
        <v>29</v>
      </c>
      <c r="X11" s="2" t="s">
        <v>40</v>
      </c>
      <c r="Y11" s="2" t="s">
        <v>45</v>
      </c>
      <c r="AB11" s="2">
        <v>20</v>
      </c>
      <c r="AC11" s="2" t="s">
        <v>43</v>
      </c>
    </row>
    <row r="12" spans="1:30" ht="128" customHeight="1" x14ac:dyDescent="0.35">
      <c r="C12" s="2" t="s">
        <v>36</v>
      </c>
      <c r="D12" s="2" t="s">
        <v>42</v>
      </c>
      <c r="E12" s="2">
        <v>110</v>
      </c>
      <c r="F12" s="2">
        <v>180</v>
      </c>
      <c r="G12" s="2">
        <v>73</v>
      </c>
      <c r="H12" s="2">
        <v>82</v>
      </c>
      <c r="I12" s="2" t="s">
        <v>16</v>
      </c>
      <c r="J12" s="2">
        <v>348</v>
      </c>
      <c r="K12" s="2">
        <v>125</v>
      </c>
      <c r="L12" s="2">
        <v>473</v>
      </c>
      <c r="M12" s="9">
        <f t="shared" si="0"/>
        <v>0.4389872665849946</v>
      </c>
      <c r="N12" s="9">
        <f t="shared" si="1"/>
        <v>0.35919540229885055</v>
      </c>
      <c r="O12" s="2" t="s">
        <v>25</v>
      </c>
      <c r="P12" s="2" t="s">
        <v>28</v>
      </c>
      <c r="Q12" s="2" t="s">
        <v>28</v>
      </c>
      <c r="R12" s="2" t="s">
        <v>28</v>
      </c>
      <c r="S12" s="2">
        <v>4</v>
      </c>
      <c r="T12" s="2">
        <v>3</v>
      </c>
      <c r="U12" s="2" t="s">
        <v>28</v>
      </c>
      <c r="V12" s="2" t="s">
        <v>29</v>
      </c>
      <c r="W12" s="2" t="s">
        <v>28</v>
      </c>
      <c r="X12" s="2" t="s">
        <v>41</v>
      </c>
      <c r="Y12" s="2" t="s">
        <v>66</v>
      </c>
      <c r="Z12" s="10"/>
      <c r="AA12" s="2">
        <v>60</v>
      </c>
      <c r="AB12" s="2">
        <v>24</v>
      </c>
      <c r="AC12" s="2" t="s">
        <v>43</v>
      </c>
    </row>
    <row r="13" spans="1:30" ht="128" customHeight="1" x14ac:dyDescent="0.35">
      <c r="C13" s="2" t="s">
        <v>54</v>
      </c>
      <c r="D13" s="2" t="s">
        <v>55</v>
      </c>
      <c r="E13" s="2">
        <v>99</v>
      </c>
      <c r="F13" s="2">
        <v>190</v>
      </c>
      <c r="G13" s="2">
        <v>67</v>
      </c>
      <c r="H13" s="2">
        <v>85</v>
      </c>
      <c r="I13" s="2" t="s">
        <v>56</v>
      </c>
      <c r="J13" s="2">
        <v>415</v>
      </c>
      <c r="K13" s="2">
        <v>190</v>
      </c>
      <c r="L13" s="2">
        <v>605</v>
      </c>
      <c r="M13" s="9">
        <f t="shared" si="0"/>
        <v>0.55912388521787348</v>
      </c>
      <c r="N13" s="9">
        <f t="shared" si="1"/>
        <v>0.45783132530120479</v>
      </c>
      <c r="O13" s="2" t="s">
        <v>38</v>
      </c>
      <c r="P13" s="2" t="s">
        <v>28</v>
      </c>
      <c r="Q13" s="2" t="s">
        <v>28</v>
      </c>
      <c r="R13" s="2" t="s">
        <v>28</v>
      </c>
      <c r="S13" s="2">
        <v>5</v>
      </c>
      <c r="T13" s="2">
        <v>4</v>
      </c>
      <c r="U13" s="2" t="s">
        <v>28</v>
      </c>
      <c r="V13" s="2" t="s">
        <v>28</v>
      </c>
      <c r="X13" s="2" t="s">
        <v>40</v>
      </c>
      <c r="Y13" s="2" t="s">
        <v>45</v>
      </c>
      <c r="AB13" s="2">
        <v>30</v>
      </c>
      <c r="AC13" s="2" t="s">
        <v>50</v>
      </c>
    </row>
    <row r="14" spans="1:30" ht="128" customHeight="1" x14ac:dyDescent="0.35">
      <c r="C14" s="2" t="s">
        <v>44</v>
      </c>
      <c r="D14" s="11" t="s">
        <v>46</v>
      </c>
      <c r="E14" s="2">
        <v>120</v>
      </c>
      <c r="F14" s="2">
        <v>190</v>
      </c>
      <c r="G14" s="2">
        <v>75</v>
      </c>
      <c r="H14" s="2">
        <v>84</v>
      </c>
      <c r="I14" s="2" t="s">
        <v>48</v>
      </c>
      <c r="J14" s="2">
        <v>410</v>
      </c>
      <c r="K14" s="2">
        <v>200</v>
      </c>
      <c r="L14" s="2">
        <v>610</v>
      </c>
      <c r="M14" s="9">
        <f t="shared" si="0"/>
        <v>0.50960735171261484</v>
      </c>
      <c r="N14" s="9">
        <f t="shared" si="1"/>
        <v>0.48780487804878048</v>
      </c>
      <c r="O14" s="2" t="s">
        <v>38</v>
      </c>
      <c r="P14" s="2" t="s">
        <v>28</v>
      </c>
      <c r="R14" s="2" t="s">
        <v>28</v>
      </c>
      <c r="S14" s="2">
        <v>4</v>
      </c>
      <c r="T14" s="2">
        <v>3</v>
      </c>
      <c r="U14" s="2" t="s">
        <v>28</v>
      </c>
      <c r="V14" s="2" t="s">
        <v>28</v>
      </c>
      <c r="X14" s="2" t="s">
        <v>40</v>
      </c>
      <c r="Y14" s="2" t="s">
        <v>45</v>
      </c>
      <c r="AA14" s="2">
        <v>123</v>
      </c>
      <c r="AB14" s="2">
        <v>18</v>
      </c>
      <c r="AC14" s="2" t="s">
        <v>43</v>
      </c>
    </row>
    <row r="15" spans="1:30" ht="128" customHeight="1" x14ac:dyDescent="0.35">
      <c r="B15"/>
      <c r="C15" s="2" t="s">
        <v>90</v>
      </c>
      <c r="D15" s="2" t="s">
        <v>88</v>
      </c>
      <c r="E15" s="2">
        <v>100</v>
      </c>
      <c r="F15" s="2">
        <v>190</v>
      </c>
      <c r="G15" s="2">
        <v>67</v>
      </c>
      <c r="H15" s="2">
        <v>85</v>
      </c>
      <c r="I15" s="2" t="s">
        <v>68</v>
      </c>
      <c r="J15" s="2">
        <v>373</v>
      </c>
      <c r="K15" s="2">
        <v>129</v>
      </c>
      <c r="L15" s="2">
        <f>K15+J15</f>
        <v>502</v>
      </c>
      <c r="M15" s="9">
        <f t="shared" si="0"/>
        <v>0.46393419897416938</v>
      </c>
      <c r="N15" s="9">
        <f t="shared" si="1"/>
        <v>0.34584450402144773</v>
      </c>
      <c r="O15" s="2" t="s">
        <v>38</v>
      </c>
      <c r="P15" s="2" t="s">
        <v>28</v>
      </c>
      <c r="Q15" s="2" t="s">
        <v>28</v>
      </c>
      <c r="R15" s="2" t="s">
        <v>28</v>
      </c>
      <c r="S15" s="2">
        <v>4</v>
      </c>
      <c r="T15" s="2">
        <v>3</v>
      </c>
      <c r="U15" s="2" t="s">
        <v>28</v>
      </c>
      <c r="V15" s="2" t="s">
        <v>28</v>
      </c>
      <c r="W15" s="2" t="s">
        <v>28</v>
      </c>
      <c r="X15" s="2" t="s">
        <v>40</v>
      </c>
      <c r="Y15" s="2" t="s">
        <v>45</v>
      </c>
      <c r="AB15" s="2">
        <v>30</v>
      </c>
      <c r="AC15" s="2" t="s">
        <v>91</v>
      </c>
    </row>
    <row r="16" spans="1:30" ht="128" customHeight="1" x14ac:dyDescent="0.35">
      <c r="C16" s="2" t="s">
        <v>36</v>
      </c>
      <c r="D16" s="2" t="s">
        <v>37</v>
      </c>
      <c r="E16" s="2">
        <v>110</v>
      </c>
      <c r="F16" s="2">
        <v>180</v>
      </c>
      <c r="G16" s="2">
        <v>73</v>
      </c>
      <c r="H16" s="2">
        <v>82</v>
      </c>
      <c r="I16" s="2" t="s">
        <v>16</v>
      </c>
      <c r="J16" s="2">
        <v>348</v>
      </c>
      <c r="K16" s="2">
        <v>125</v>
      </c>
      <c r="L16" s="2">
        <v>473</v>
      </c>
      <c r="M16" s="9">
        <f t="shared" si="0"/>
        <v>0.4389872665849946</v>
      </c>
      <c r="N16" s="9">
        <f t="shared" si="1"/>
        <v>0.35919540229885055</v>
      </c>
      <c r="O16" s="2" t="s">
        <v>38</v>
      </c>
      <c r="P16" s="2" t="s">
        <v>28</v>
      </c>
      <c r="Q16" s="2" t="s">
        <v>28</v>
      </c>
      <c r="R16" s="2" t="s">
        <v>28</v>
      </c>
      <c r="S16" s="2">
        <v>4</v>
      </c>
      <c r="T16" s="2">
        <v>3</v>
      </c>
      <c r="U16" s="2" t="s">
        <v>28</v>
      </c>
      <c r="V16" s="2" t="s">
        <v>29</v>
      </c>
      <c r="W16" s="2" t="s">
        <v>28</v>
      </c>
      <c r="X16" s="2" t="s">
        <v>41</v>
      </c>
      <c r="Y16" s="2" t="s">
        <v>66</v>
      </c>
      <c r="Z16" s="10"/>
      <c r="AA16" s="2">
        <v>60</v>
      </c>
      <c r="AB16" s="2">
        <v>24</v>
      </c>
      <c r="AC16" s="2" t="s">
        <v>39</v>
      </c>
    </row>
    <row r="17" spans="2:29" ht="128" customHeight="1" x14ac:dyDescent="0.35">
      <c r="C17" s="2" t="s">
        <v>92</v>
      </c>
      <c r="D17" s="2" t="s">
        <v>93</v>
      </c>
      <c r="E17" s="2">
        <v>95</v>
      </c>
      <c r="F17" s="2">
        <v>185</v>
      </c>
      <c r="G17" s="2">
        <v>72</v>
      </c>
      <c r="H17" s="2">
        <v>84</v>
      </c>
      <c r="I17" s="2" t="s">
        <v>74</v>
      </c>
      <c r="J17" s="2">
        <v>370</v>
      </c>
      <c r="K17" s="2">
        <v>114</v>
      </c>
      <c r="L17" s="2">
        <f>K17+J17</f>
        <v>484</v>
      </c>
      <c r="M17" s="9">
        <f t="shared" si="0"/>
        <v>0.43257543257543257</v>
      </c>
      <c r="N17" s="9">
        <f t="shared" si="1"/>
        <v>0.30810810810810813</v>
      </c>
      <c r="O17" s="2" t="s">
        <v>38</v>
      </c>
      <c r="P17" s="2" t="s">
        <v>28</v>
      </c>
      <c r="Q17" s="2" t="s">
        <v>28</v>
      </c>
      <c r="R17" s="2" t="s">
        <v>28</v>
      </c>
      <c r="S17" s="2">
        <v>5</v>
      </c>
      <c r="T17" s="2">
        <v>3</v>
      </c>
      <c r="U17" s="2" t="s">
        <v>28</v>
      </c>
      <c r="V17" s="2" t="s">
        <v>28</v>
      </c>
      <c r="X17" s="2" t="s">
        <v>41</v>
      </c>
      <c r="Y17" s="2" t="s">
        <v>66</v>
      </c>
      <c r="AB17" s="2">
        <v>24</v>
      </c>
      <c r="AC17" s="2" t="s">
        <v>43</v>
      </c>
    </row>
    <row r="18" spans="2:29" ht="128" customHeight="1" x14ac:dyDescent="0.35">
      <c r="C18" s="2" t="s">
        <v>67</v>
      </c>
      <c r="D18" s="2" t="s">
        <v>69</v>
      </c>
      <c r="E18" s="2">
        <v>100</v>
      </c>
      <c r="F18" s="2">
        <v>185</v>
      </c>
      <c r="G18" s="2">
        <v>79</v>
      </c>
      <c r="H18" s="2">
        <v>81.5</v>
      </c>
      <c r="I18" s="2" t="s">
        <v>68</v>
      </c>
      <c r="J18" s="2">
        <v>373</v>
      </c>
      <c r="K18" s="2">
        <v>129</v>
      </c>
      <c r="L18" s="2">
        <f>K18+J18</f>
        <v>502</v>
      </c>
      <c r="M18" s="9">
        <f t="shared" si="0"/>
        <v>0.42145119414669774</v>
      </c>
      <c r="N18" s="9">
        <f t="shared" si="1"/>
        <v>0.34584450402144773</v>
      </c>
      <c r="O18" s="2" t="s">
        <v>38</v>
      </c>
      <c r="P18" s="2" t="s">
        <v>28</v>
      </c>
      <c r="Q18" s="2" t="s">
        <v>28</v>
      </c>
      <c r="R18" s="2" t="s">
        <v>28</v>
      </c>
      <c r="S18" s="2">
        <v>5</v>
      </c>
      <c r="T18" s="2">
        <v>3</v>
      </c>
      <c r="U18" s="2" t="s">
        <v>28</v>
      </c>
      <c r="V18" s="2" t="s">
        <v>28</v>
      </c>
      <c r="W18" s="2" t="s">
        <v>28</v>
      </c>
      <c r="X18" s="2" t="s">
        <v>40</v>
      </c>
      <c r="Y18" s="2" t="s">
        <v>45</v>
      </c>
      <c r="AB18" s="2">
        <v>36</v>
      </c>
      <c r="AC18" s="2" t="s">
        <v>59</v>
      </c>
    </row>
    <row r="19" spans="2:29" ht="128" customHeight="1" x14ac:dyDescent="0.35">
      <c r="C19" s="2" t="s">
        <v>44</v>
      </c>
      <c r="D19" s="11" t="s">
        <v>47</v>
      </c>
      <c r="E19" s="2">
        <v>120</v>
      </c>
      <c r="F19" s="2">
        <v>190</v>
      </c>
      <c r="G19" s="2">
        <v>75</v>
      </c>
      <c r="H19" s="2">
        <v>84</v>
      </c>
      <c r="I19" s="2" t="s">
        <v>48</v>
      </c>
      <c r="J19" s="2">
        <v>365</v>
      </c>
      <c r="K19" s="2">
        <v>130</v>
      </c>
      <c r="L19" s="2">
        <v>495</v>
      </c>
      <c r="M19" s="9">
        <f t="shared" si="0"/>
        <v>0.41353383458646614</v>
      </c>
      <c r="N19" s="9">
        <f t="shared" si="1"/>
        <v>0.35616438356164382</v>
      </c>
      <c r="O19" s="2" t="s">
        <v>38</v>
      </c>
      <c r="P19" s="2" t="s">
        <v>28</v>
      </c>
      <c r="R19" s="2" t="s">
        <v>28</v>
      </c>
      <c r="S19" s="2">
        <v>4</v>
      </c>
      <c r="T19" s="2">
        <v>3</v>
      </c>
      <c r="U19" s="2" t="s">
        <v>28</v>
      </c>
      <c r="V19" s="2" t="s">
        <v>28</v>
      </c>
      <c r="X19" s="2" t="s">
        <v>40</v>
      </c>
      <c r="Y19" s="2" t="s">
        <v>49</v>
      </c>
      <c r="AA19" s="2">
        <v>123</v>
      </c>
      <c r="AB19" s="2">
        <v>18</v>
      </c>
      <c r="AC19" s="2" t="s">
        <v>50</v>
      </c>
    </row>
    <row r="20" spans="2:29" ht="128" customHeight="1" x14ac:dyDescent="0.35">
      <c r="C20" s="12" t="s">
        <v>89</v>
      </c>
      <c r="D20" s="2" t="s">
        <v>85</v>
      </c>
      <c r="E20" s="2">
        <v>90</v>
      </c>
      <c r="F20" s="2">
        <v>185</v>
      </c>
      <c r="G20" s="2">
        <v>79</v>
      </c>
      <c r="H20" s="2">
        <v>84</v>
      </c>
      <c r="I20" s="2" t="s">
        <v>83</v>
      </c>
      <c r="J20" s="2">
        <v>370</v>
      </c>
      <c r="K20" s="2">
        <v>114</v>
      </c>
      <c r="L20" s="2">
        <f>K20+J20</f>
        <v>484</v>
      </c>
      <c r="M20" s="9">
        <f t="shared" si="0"/>
        <v>0.39424596386621702</v>
      </c>
      <c r="N20" s="9">
        <f t="shared" si="1"/>
        <v>0.30810810810810813</v>
      </c>
      <c r="O20" s="2" t="s">
        <v>38</v>
      </c>
      <c r="P20" s="2" t="s">
        <v>28</v>
      </c>
      <c r="Q20" s="2" t="s">
        <v>28</v>
      </c>
      <c r="R20" s="2" t="s">
        <v>28</v>
      </c>
      <c r="S20" s="2">
        <v>5</v>
      </c>
      <c r="T20" s="2">
        <v>3</v>
      </c>
      <c r="U20" s="2" t="s">
        <v>28</v>
      </c>
      <c r="V20" s="2" t="s">
        <v>29</v>
      </c>
      <c r="X20" s="2" t="s">
        <v>40</v>
      </c>
      <c r="Y20" s="2" t="s">
        <v>45</v>
      </c>
      <c r="AB20" s="2">
        <v>24</v>
      </c>
      <c r="AC20" s="2" t="s">
        <v>59</v>
      </c>
    </row>
    <row r="21" spans="2:29" ht="128" customHeight="1" x14ac:dyDescent="0.35">
      <c r="B21"/>
      <c r="C21" s="12" t="s">
        <v>94</v>
      </c>
      <c r="D21" s="2" t="s">
        <v>97</v>
      </c>
      <c r="F21" s="2">
        <v>175.6</v>
      </c>
      <c r="G21" s="2">
        <v>73.5</v>
      </c>
      <c r="H21" s="2">
        <v>79</v>
      </c>
      <c r="I21" s="2" t="s">
        <v>64</v>
      </c>
      <c r="J21" s="2">
        <v>345</v>
      </c>
      <c r="K21" s="2">
        <v>120</v>
      </c>
      <c r="L21" s="2">
        <f>K21+J21</f>
        <v>465</v>
      </c>
      <c r="M21" s="9">
        <f t="shared" ref="M21" si="2">IFERROR((L:L*1000)/(F:F*G:G*H:H),"")</f>
        <v>0.45605162857507697</v>
      </c>
      <c r="N21" s="9">
        <f t="shared" ref="N21" si="3">IFERROR(K:K/J:J,"")</f>
        <v>0.34782608695652173</v>
      </c>
      <c r="O21" s="2" t="s">
        <v>95</v>
      </c>
      <c r="P21" s="2" t="s">
        <v>28</v>
      </c>
      <c r="Q21" s="2" t="s">
        <v>28</v>
      </c>
      <c r="R21" s="2" t="s">
        <v>28</v>
      </c>
      <c r="S21" s="2">
        <v>5</v>
      </c>
      <c r="T21" s="2">
        <v>3</v>
      </c>
      <c r="U21" s="2" t="s">
        <v>29</v>
      </c>
      <c r="V21" s="2" t="s">
        <v>29</v>
      </c>
      <c r="W21" s="2" t="s">
        <v>28</v>
      </c>
      <c r="X21" s="2" t="s">
        <v>96</v>
      </c>
      <c r="Y21" s="2" t="s">
        <v>66</v>
      </c>
      <c r="AB21" s="2">
        <v>24</v>
      </c>
      <c r="AC21" s="2" t="s">
        <v>39</v>
      </c>
    </row>
    <row r="22" spans="2:29" ht="128" customHeight="1" x14ac:dyDescent="0.35">
      <c r="B22"/>
      <c r="C22" s="12" t="s">
        <v>98</v>
      </c>
      <c r="D22" s="2" t="s">
        <v>99</v>
      </c>
      <c r="F22" s="2">
        <v>181.6</v>
      </c>
      <c r="G22" s="2">
        <v>91.6</v>
      </c>
      <c r="H22" s="2">
        <v>84</v>
      </c>
      <c r="I22" s="2" t="s">
        <v>100</v>
      </c>
      <c r="L22" s="2">
        <f>K22+J22</f>
        <v>0</v>
      </c>
      <c r="M22" s="9">
        <f t="shared" ref="M22" si="4">IFERROR((L:L*1000)/(F:F*G:G*H:H),"")</f>
        <v>0</v>
      </c>
      <c r="N22" s="9" t="str">
        <f t="shared" ref="N22" si="5">IFERROR(K:K/J:J,"")</f>
        <v/>
      </c>
      <c r="O22" s="2" t="s">
        <v>25</v>
      </c>
      <c r="P22" s="2" t="s">
        <v>28</v>
      </c>
      <c r="Q22" s="2" t="s">
        <v>28</v>
      </c>
      <c r="R22" s="2" t="s">
        <v>28</v>
      </c>
      <c r="U22" s="2" t="s">
        <v>28</v>
      </c>
      <c r="V22" s="2" t="s">
        <v>28</v>
      </c>
      <c r="W22" s="2" t="s">
        <v>28</v>
      </c>
      <c r="X22" s="2" t="s">
        <v>40</v>
      </c>
      <c r="Y22" s="2" t="s">
        <v>49</v>
      </c>
      <c r="Z22" s="2" t="s">
        <v>102</v>
      </c>
      <c r="AB22" s="2">
        <v>124</v>
      </c>
      <c r="AC22" s="2" t="s">
        <v>101</v>
      </c>
    </row>
    <row r="23" spans="2:29" ht="128" customHeight="1" x14ac:dyDescent="0.35">
      <c r="B23"/>
      <c r="C23" s="12" t="s">
        <v>103</v>
      </c>
      <c r="D23" s="12" t="s">
        <v>104</v>
      </c>
      <c r="F23" s="2">
        <v>188</v>
      </c>
      <c r="G23" s="2">
        <v>68</v>
      </c>
      <c r="H23" s="2">
        <v>85</v>
      </c>
      <c r="I23" s="2" t="s">
        <v>74</v>
      </c>
      <c r="J23" s="2">
        <v>280</v>
      </c>
      <c r="K23" s="2">
        <v>170</v>
      </c>
      <c r="L23" s="2">
        <f>K23+J23</f>
        <v>450</v>
      </c>
      <c r="M23" s="9">
        <f t="shared" ref="M23" si="6">IFERROR((L:L*1000)/(F:F*G:G*H:H),"")</f>
        <v>0.41412059191636602</v>
      </c>
      <c r="N23" s="9">
        <f t="shared" ref="N23" si="7">IFERROR(K:K/J:J,"")</f>
        <v>0.6071428571428571</v>
      </c>
      <c r="O23" s="2" t="s">
        <v>38</v>
      </c>
      <c r="P23" s="2" t="s">
        <v>29</v>
      </c>
      <c r="Q23" s="2" t="s">
        <v>29</v>
      </c>
      <c r="R23" s="2" t="s">
        <v>28</v>
      </c>
      <c r="S23" s="2">
        <v>5</v>
      </c>
      <c r="T23" s="2">
        <v>4</v>
      </c>
      <c r="W23" s="2" t="s">
        <v>28</v>
      </c>
      <c r="X23" s="2" t="s">
        <v>49</v>
      </c>
      <c r="Y23" s="2" t="s">
        <v>66</v>
      </c>
      <c r="Z23" s="2" t="s">
        <v>102</v>
      </c>
      <c r="AB23" s="2">
        <v>36</v>
      </c>
      <c r="AC23" s="2" t="s">
        <v>50</v>
      </c>
    </row>
    <row r="24" spans="2:29" ht="128" customHeight="1" x14ac:dyDescent="0.35">
      <c r="B24"/>
      <c r="C24" s="12" t="s">
        <v>105</v>
      </c>
      <c r="D24" s="12" t="s">
        <v>106</v>
      </c>
      <c r="F24" s="2">
        <v>172.5</v>
      </c>
      <c r="G24" s="2">
        <v>73.599999999999994</v>
      </c>
      <c r="H24" s="2">
        <v>79.599999999999994</v>
      </c>
      <c r="J24" s="2">
        <v>351</v>
      </c>
      <c r="K24" s="2">
        <v>167</v>
      </c>
      <c r="L24" s="2">
        <f>K24+J24</f>
        <v>518</v>
      </c>
      <c r="M24" s="9">
        <f t="shared" ref="M24" si="8">IFERROR((L:L*1000)/(F:F*G:G*H:H),"")</f>
        <v>0.51256598050111946</v>
      </c>
      <c r="N24" s="9">
        <f t="shared" ref="N24" si="9">IFERROR(K:K/J:J,"")</f>
        <v>0.4757834757834758</v>
      </c>
      <c r="O24" s="2" t="s">
        <v>25</v>
      </c>
      <c r="P24" s="2" t="s">
        <v>29</v>
      </c>
      <c r="Q24" s="2" t="s">
        <v>29</v>
      </c>
      <c r="R24" s="2" t="s">
        <v>28</v>
      </c>
      <c r="S24" s="2">
        <v>5</v>
      </c>
      <c r="T24" s="2">
        <v>3</v>
      </c>
      <c r="U24" s="2" t="s">
        <v>29</v>
      </c>
      <c r="V24" s="2" t="s">
        <v>29</v>
      </c>
      <c r="X24" s="2" t="s">
        <v>96</v>
      </c>
      <c r="Y24" s="2" t="s">
        <v>49</v>
      </c>
      <c r="Z24" s="2" t="s">
        <v>102</v>
      </c>
      <c r="AC24" s="2" t="s">
        <v>107</v>
      </c>
    </row>
    <row r="25" spans="2:29" ht="128" customHeight="1" x14ac:dyDescent="0.35">
      <c r="B25"/>
      <c r="C25" s="12" t="s">
        <v>108</v>
      </c>
      <c r="D25" s="12" t="s">
        <v>109</v>
      </c>
      <c r="E25" s="2">
        <v>90</v>
      </c>
      <c r="F25" s="2">
        <v>184</v>
      </c>
      <c r="G25" s="2">
        <v>73</v>
      </c>
      <c r="H25" s="2">
        <v>83</v>
      </c>
      <c r="I25" s="2" t="s">
        <v>110</v>
      </c>
      <c r="J25" s="2">
        <v>396</v>
      </c>
      <c r="K25" s="2">
        <v>167</v>
      </c>
      <c r="L25" s="2">
        <v>630</v>
      </c>
      <c r="M25" s="9">
        <f t="shared" ref="M25" si="10">IFERROR((L:L*1000)/(F:F*G:G*H:H),"")</f>
        <v>0.56509540245556378</v>
      </c>
      <c r="N25" s="9">
        <f t="shared" ref="N25" si="11">IFERROR(K:K/J:J,"")</f>
        <v>0.42171717171717171</v>
      </c>
      <c r="O25" s="2" t="s">
        <v>25</v>
      </c>
      <c r="P25" s="2" t="s">
        <v>28</v>
      </c>
      <c r="Q25" s="2" t="s">
        <v>28</v>
      </c>
      <c r="R25" s="2" t="s">
        <v>28</v>
      </c>
      <c r="S25" s="2">
        <v>5</v>
      </c>
      <c r="T25" s="2">
        <v>3</v>
      </c>
      <c r="U25" s="2" t="s">
        <v>28</v>
      </c>
      <c r="V25" s="2" t="s">
        <v>28</v>
      </c>
      <c r="W25" s="2" t="s">
        <v>28</v>
      </c>
      <c r="X25" s="2" t="s">
        <v>41</v>
      </c>
      <c r="Y25" s="2" t="s">
        <v>66</v>
      </c>
      <c r="Z25" s="2" t="s">
        <v>102</v>
      </c>
      <c r="AB25" s="2">
        <v>18</v>
      </c>
    </row>
  </sheetData>
  <autoFilter ref="A2:AC20">
    <sortState ref="A3:AC20">
      <sortCondition descending="1" ref="O3:O20"/>
      <sortCondition descending="1" ref="M3:M20"/>
      <sortCondition ref="AC3:AC20"/>
    </sortState>
  </autoFilter>
  <mergeCells count="3">
    <mergeCell ref="A1:D1"/>
    <mergeCell ref="O1:AC1"/>
    <mergeCell ref="E1:N1"/>
  </mergeCells>
  <conditionalFormatting sqref="E1 O1 C2:AC20">
    <cfRule type="containsBlanks" dxfId="10" priority="12">
      <formula>LEN(TRIM(C1))=0</formula>
    </cfRule>
  </conditionalFormatting>
  <conditionalFormatting sqref="C21:AC21">
    <cfRule type="containsBlanks" dxfId="9" priority="10">
      <formula>LEN(TRIM(C21))=0</formula>
    </cfRule>
  </conditionalFormatting>
  <conditionalFormatting sqref="C22:AC22">
    <cfRule type="containsBlanks" dxfId="6" priority="7">
      <formula>LEN(TRIM(C22))=0</formula>
    </cfRule>
  </conditionalFormatting>
  <conditionalFormatting sqref="C23:N23 P23:AC23">
    <cfRule type="containsBlanks" dxfId="5" priority="6">
      <formula>LEN(TRIM(C23))=0</formula>
    </cfRule>
  </conditionalFormatting>
  <conditionalFormatting sqref="O23">
    <cfRule type="containsBlanks" dxfId="4" priority="5">
      <formula>LEN(TRIM(O23))=0</formula>
    </cfRule>
  </conditionalFormatting>
  <conditionalFormatting sqref="C24:N24 P24:AC24 M25:N25">
    <cfRule type="containsBlanks" dxfId="3" priority="4">
      <formula>LEN(TRIM(C24))=0</formula>
    </cfRule>
  </conditionalFormatting>
  <conditionalFormatting sqref="O24">
    <cfRule type="containsBlanks" dxfId="2" priority="3">
      <formula>LEN(TRIM(O24))=0</formula>
    </cfRule>
  </conditionalFormatting>
  <conditionalFormatting sqref="C25:L25 P25:AC25">
    <cfRule type="containsBlanks" dxfId="1" priority="2">
      <formula>LEN(TRIM(C25))=0</formula>
    </cfRule>
  </conditionalFormatting>
  <conditionalFormatting sqref="O25">
    <cfRule type="containsBlanks" dxfId="0" priority="1">
      <formula>LEN(TRIM(O25))=0</formula>
    </cfRule>
  </conditionalFormatting>
  <pageMargins left="0" right="0" top="0" bottom="0" header="0" footer="0"/>
  <pageSetup paperSize="9" scale="64" fitToHeight="0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Hedayati, Amin</dc:creator>
  <cp:lastModifiedBy>Hedayati, Amin</cp:lastModifiedBy>
  <cp:lastPrinted>2021-08-03T09:30:56Z</cp:lastPrinted>
  <dcterms:created xsi:type="dcterms:W3CDTF">2021-07-10T10:38:44Z</dcterms:created>
  <dcterms:modified xsi:type="dcterms:W3CDTF">2021-08-11T07:30:55Z</dcterms:modified>
</cp:coreProperties>
</file>